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6"/>
  <workbookPr/>
  <mc:AlternateContent xmlns:mc="http://schemas.openxmlformats.org/markup-compatibility/2006">
    <mc:Choice Requires="x15">
      <x15ac:absPath xmlns:x15ac="http://schemas.microsoft.com/office/spreadsheetml/2010/11/ac" url="/Users/zhenhuang/Desktop/Figures 5-12-21/Figures 11-18-24 /Figure 4 source data/"/>
    </mc:Choice>
  </mc:AlternateContent>
  <xr:revisionPtr revIDLastSave="0" documentId="13_ncr:1_{07608D3C-28F3-5141-B63C-0A0C89060583}" xr6:coauthVersionLast="47" xr6:coauthVersionMax="47" xr10:uidLastSave="{00000000-0000-0000-0000-000000000000}"/>
  <bookViews>
    <workbookView xWindow="12960" yWindow="940" windowWidth="36900" windowHeight="18480" xr2:uid="{00000000-000D-0000-FFFF-FFFF00000000}"/>
  </bookViews>
  <sheets>
    <sheet name="Plate 1 - Sheet1" sheetId="1" r:id="rId1"/>
  </sheets>
  <definedNames>
    <definedName name="MethodPointer">49582248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6" i="1" l="1"/>
  <c r="F65" i="1"/>
  <c r="B65" i="1"/>
  <c r="D58" i="1"/>
  <c r="K52" i="1"/>
  <c r="K51" i="1"/>
  <c r="K53" i="1" s="1"/>
  <c r="F68" i="1" s="1"/>
  <c r="K50" i="1"/>
  <c r="B52" i="1"/>
  <c r="B51" i="1"/>
  <c r="B66" i="1" s="1"/>
  <c r="B50" i="1"/>
  <c r="B53" i="1" l="1"/>
  <c r="B68" i="1" s="1"/>
  <c r="H58" i="1"/>
  <c r="E58" i="1"/>
  <c r="D52" i="1"/>
  <c r="E52" i="1"/>
  <c r="F52" i="1"/>
  <c r="G52" i="1"/>
  <c r="H52" i="1"/>
  <c r="C52" i="1"/>
  <c r="D51" i="1"/>
  <c r="D66" i="1" s="1"/>
  <c r="E51" i="1"/>
  <c r="E66" i="1" s="1"/>
  <c r="F51" i="1"/>
  <c r="G66" i="1" s="1"/>
  <c r="G51" i="1"/>
  <c r="H66" i="1" s="1"/>
  <c r="H51" i="1"/>
  <c r="I66" i="1" s="1"/>
  <c r="C51" i="1"/>
  <c r="C66" i="1" s="1"/>
  <c r="D50" i="1"/>
  <c r="D65" i="1" s="1"/>
  <c r="E50" i="1"/>
  <c r="E65" i="1" s="1"/>
  <c r="F50" i="1"/>
  <c r="G65" i="1" s="1"/>
  <c r="G50" i="1"/>
  <c r="H65" i="1" s="1"/>
  <c r="H50" i="1"/>
  <c r="I65" i="1" s="1"/>
  <c r="C50" i="1"/>
  <c r="C65" i="1" s="1"/>
  <c r="H53" i="1" l="1"/>
  <c r="I68" i="1" s="1"/>
  <c r="F53" i="1"/>
  <c r="G68" i="1" s="1"/>
  <c r="E53" i="1"/>
  <c r="E68" i="1" s="1"/>
  <c r="D53" i="1"/>
  <c r="D68" i="1" s="1"/>
  <c r="G53" i="1"/>
  <c r="H68" i="1" s="1"/>
  <c r="C53" i="1"/>
  <c r="C68" i="1" s="1"/>
</calcChain>
</file>

<file path=xl/sharedStrings.xml><?xml version="1.0" encoding="utf-8"?>
<sst xmlns="http://schemas.openxmlformats.org/spreadsheetml/2006/main" count="64" uniqueCount="46">
  <si>
    <t>Software Version</t>
  </si>
  <si>
    <t>2.09.1</t>
  </si>
  <si>
    <t>Experiment File Path:</t>
  </si>
  <si>
    <t>Protocol File Path:</t>
  </si>
  <si>
    <t>Plate Number</t>
  </si>
  <si>
    <t>Plate 1</t>
  </si>
  <si>
    <t>Date</t>
  </si>
  <si>
    <t>Time</t>
  </si>
  <si>
    <t>Reader Type:</t>
  </si>
  <si>
    <t>Synergy HTX</t>
  </si>
  <si>
    <t>Reader Serial Number:</t>
  </si>
  <si>
    <t>160524D</t>
  </si>
  <si>
    <t>Reading Type</t>
  </si>
  <si>
    <t>Reader</t>
  </si>
  <si>
    <t>Procedure Details</t>
  </si>
  <si>
    <t>Plate Type</t>
  </si>
  <si>
    <t>96 WELL PLATE</t>
  </si>
  <si>
    <t>Eject plate on completion</t>
  </si>
  <si>
    <t>Read</t>
  </si>
  <si>
    <t>Absorbance Endpoint</t>
  </si>
  <si>
    <t>E1..H12</t>
  </si>
  <si>
    <t>Wavelengths:  450</t>
  </si>
  <si>
    <t>Read Speed: Normal,  Delay: 100 msec,  Measurements/Data Point: 8</t>
  </si>
  <si>
    <t>Results</t>
  </si>
  <si>
    <t>Actual Temperature:</t>
  </si>
  <si>
    <t>A</t>
  </si>
  <si>
    <t>B</t>
  </si>
  <si>
    <t>C</t>
  </si>
  <si>
    <t>D</t>
  </si>
  <si>
    <t>E</t>
  </si>
  <si>
    <t>F</t>
  </si>
  <si>
    <t>G</t>
  </si>
  <si>
    <t>H</t>
  </si>
  <si>
    <t>wt</t>
  </si>
  <si>
    <t>LPS</t>
  </si>
  <si>
    <t>Ab40</t>
  </si>
  <si>
    <t>LPS+Ab40</t>
  </si>
  <si>
    <t>app-/-</t>
  </si>
  <si>
    <t>outlier removed</t>
  </si>
  <si>
    <t>å</t>
  </si>
  <si>
    <t>DMSO</t>
  </si>
  <si>
    <t>DMSO 11-1-19ap591…</t>
  </si>
  <si>
    <t>ctrl microglia</t>
  </si>
  <si>
    <t>app mut microglia</t>
  </si>
  <si>
    <t>LPS+DMSO</t>
  </si>
  <si>
    <t xml:space="preserve">200nM Ab40 3hrs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</si>
</sst>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b/>
      <u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27413E"/>
      <name val="Arial"/>
      <family val="2"/>
    </font>
    <font>
      <sz val="7"/>
      <color rgb="FF00000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8E9F9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BAD7EF"/>
        <bgColor indexed="64"/>
      </patternFill>
    </fill>
    <fill>
      <patternFill patternType="solid">
        <fgColor rgb="FF7EB2DB"/>
        <bgColor indexed="64"/>
      </patternFill>
    </fill>
    <fill>
      <patternFill patternType="solid">
        <fgColor rgb="FFC9E0F4"/>
        <bgColor indexed="64"/>
      </patternFill>
    </fill>
    <fill>
      <patternFill patternType="solid">
        <fgColor rgb="FF60A0D1"/>
        <bgColor indexed="64"/>
      </patternFill>
    </fill>
    <fill>
      <patternFill patternType="solid">
        <fgColor rgb="FF9CC5E5"/>
        <bgColor indexed="64"/>
      </patternFill>
    </fill>
    <fill>
      <patternFill patternType="solid">
        <fgColor rgb="FF8DBCE0"/>
        <bgColor indexed="64"/>
      </patternFill>
    </fill>
    <fill>
      <patternFill patternType="solid">
        <fgColor rgb="FFABCEEA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/>
    <xf numFmtId="14" fontId="0" fillId="0" borderId="0" xfId="0" applyNumberFormat="1"/>
    <xf numFmtId="19" fontId="0" fillId="0" borderId="0" xfId="0" applyNumberFormat="1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0" fillId="2" borderId="1" xfId="0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2" fillId="12" borderId="1" xfId="0" applyFont="1" applyFill="1" applyBorder="1" applyAlignment="1">
      <alignment horizontal="center" vertical="center" wrapText="1"/>
    </xf>
    <xf numFmtId="0" fontId="2" fillId="13" borderId="1" xfId="0" applyFont="1" applyFill="1" applyBorder="1" applyAlignment="1">
      <alignment horizontal="center" vertical="center" wrapText="1"/>
    </xf>
    <xf numFmtId="0" fontId="5" fillId="0" borderId="0" xfId="0" applyFont="1"/>
    <xf numFmtId="0" fontId="6" fillId="0" borderId="0" xfId="0" applyFont="1"/>
    <xf numFmtId="0" fontId="2" fillId="14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 b="1"/>
              <a:t>IL-6 ELISA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'Plate 1 - Sheet1'!$B$68:$I$68</c:f>
                <c:numCache>
                  <c:formatCode>General</c:formatCode>
                  <c:ptCount val="8"/>
                  <c:pt idx="0">
                    <c:v>2.8239139143958338</c:v>
                  </c:pt>
                  <c:pt idx="1">
                    <c:v>37.883684471116851</c:v>
                  </c:pt>
                  <c:pt idx="2">
                    <c:v>10.273057689204036</c:v>
                  </c:pt>
                  <c:pt idx="3">
                    <c:v>36.520022639251302</c:v>
                  </c:pt>
                  <c:pt idx="4">
                    <c:v>1.7440374613713623</c:v>
                  </c:pt>
                  <c:pt idx="5">
                    <c:v>37.177639391821252</c:v>
                  </c:pt>
                  <c:pt idx="6">
                    <c:v>5.0282683045813314</c:v>
                  </c:pt>
                  <c:pt idx="7">
                    <c:v>27.418385385409827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2540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'Plate 1 - Sheet1'!$B$63:$I$64</c:f>
              <c:multiLvlStrCache>
                <c:ptCount val="8"/>
                <c:lvl>
                  <c:pt idx="0">
                    <c:v>DMSO</c:v>
                  </c:pt>
                  <c:pt idx="1">
                    <c:v>LPS+DMSO</c:v>
                  </c:pt>
                  <c:pt idx="2">
                    <c:v>Ab40</c:v>
                  </c:pt>
                  <c:pt idx="3">
                    <c:v>LPS+Ab40</c:v>
                  </c:pt>
                  <c:pt idx="4">
                    <c:v>DMSO</c:v>
                  </c:pt>
                  <c:pt idx="5">
                    <c:v>LPS+DMSO</c:v>
                  </c:pt>
                  <c:pt idx="6">
                    <c:v>Ab40</c:v>
                  </c:pt>
                  <c:pt idx="7">
                    <c:v>LPS+Ab40</c:v>
                  </c:pt>
                </c:lvl>
                <c:lvl>
                  <c:pt idx="0">
                    <c:v>ctrl microglia</c:v>
                  </c:pt>
                  <c:pt idx="4">
                    <c:v>app mut microglia</c:v>
                  </c:pt>
                </c:lvl>
              </c:multiLvlStrCache>
            </c:multiLvlStrRef>
          </c:cat>
          <c:val>
            <c:numRef>
              <c:f>'Plate 1 - Sheet1'!$B$65:$I$65</c:f>
              <c:numCache>
                <c:formatCode>General</c:formatCode>
                <c:ptCount val="8"/>
                <c:pt idx="0">
                  <c:v>49.785714285714278</c:v>
                </c:pt>
                <c:pt idx="1">
                  <c:v>367.0625</c:v>
                </c:pt>
                <c:pt idx="2">
                  <c:v>60.500000000000007</c:v>
                </c:pt>
                <c:pt idx="3">
                  <c:v>192.375</c:v>
                </c:pt>
                <c:pt idx="4">
                  <c:v>44.499999999999993</c:v>
                </c:pt>
                <c:pt idx="5">
                  <c:v>203.21428571428575</c:v>
                </c:pt>
                <c:pt idx="6">
                  <c:v>50.125</c:v>
                </c:pt>
                <c:pt idx="7">
                  <c:v>197.25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A7-7948-865C-436FB1871B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32592975"/>
        <c:axId val="1835499103"/>
      </c:barChart>
      <c:catAx>
        <c:axId val="18325929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5499103"/>
        <c:crosses val="autoZero"/>
        <c:auto val="1"/>
        <c:lblAlgn val="ctr"/>
        <c:lblOffset val="100"/>
        <c:noMultiLvlLbl val="0"/>
      </c:catAx>
      <c:valAx>
        <c:axId val="18354991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259297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393700</xdr:colOff>
      <xdr:row>59</xdr:row>
      <xdr:rowOff>69850</xdr:rowOff>
    </xdr:from>
    <xdr:to>
      <xdr:col>24</xdr:col>
      <xdr:colOff>317500</xdr:colOff>
      <xdr:row>79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107D9F4-0688-3546-A797-720EA434401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W68"/>
  <sheetViews>
    <sheetView tabSelected="1" topLeftCell="A33" workbookViewId="0">
      <selection activeCell="T32" sqref="T32"/>
    </sheetView>
  </sheetViews>
  <sheetFormatPr baseColWidth="10" defaultColWidth="8.83203125" defaultRowHeight="13" x14ac:dyDescent="0.15"/>
  <cols>
    <col min="1" max="1" width="20.6640625" customWidth="1"/>
    <col min="2" max="2" width="12.6640625" customWidth="1"/>
  </cols>
  <sheetData>
    <row r="2" spans="1:2" x14ac:dyDescent="0.15">
      <c r="A2" t="s">
        <v>0</v>
      </c>
      <c r="B2" t="s">
        <v>1</v>
      </c>
    </row>
    <row r="4" spans="1:2" x14ac:dyDescent="0.15">
      <c r="A4" t="s">
        <v>2</v>
      </c>
    </row>
    <row r="5" spans="1:2" x14ac:dyDescent="0.15">
      <c r="A5" t="s">
        <v>3</v>
      </c>
    </row>
    <row r="6" spans="1:2" x14ac:dyDescent="0.15">
      <c r="A6" t="s">
        <v>4</v>
      </c>
      <c r="B6" t="s">
        <v>5</v>
      </c>
    </row>
    <row r="7" spans="1:2" x14ac:dyDescent="0.15">
      <c r="A7" t="s">
        <v>6</v>
      </c>
      <c r="B7" s="1">
        <v>43692</v>
      </c>
    </row>
    <row r="8" spans="1:2" x14ac:dyDescent="0.15">
      <c r="A8" t="s">
        <v>7</v>
      </c>
      <c r="B8" s="2">
        <v>0.59763888888888894</v>
      </c>
    </row>
    <row r="9" spans="1:2" x14ac:dyDescent="0.15">
      <c r="A9" t="s">
        <v>8</v>
      </c>
      <c r="B9" t="s">
        <v>9</v>
      </c>
    </row>
    <row r="10" spans="1:2" x14ac:dyDescent="0.15">
      <c r="A10" t="s">
        <v>10</v>
      </c>
      <c r="B10" t="s">
        <v>11</v>
      </c>
    </row>
    <row r="11" spans="1:2" x14ac:dyDescent="0.15">
      <c r="A11" t="s">
        <v>12</v>
      </c>
      <c r="B11" t="s">
        <v>13</v>
      </c>
    </row>
    <row r="13" spans="1:2" ht="14" x14ac:dyDescent="0.15">
      <c r="A13" s="3" t="s">
        <v>14</v>
      </c>
      <c r="B13" s="4"/>
    </row>
    <row r="14" spans="1:2" x14ac:dyDescent="0.15">
      <c r="A14" t="s">
        <v>15</v>
      </c>
      <c r="B14" t="s">
        <v>16</v>
      </c>
    </row>
    <row r="15" spans="1:2" x14ac:dyDescent="0.15">
      <c r="A15" t="s">
        <v>17</v>
      </c>
    </row>
    <row r="16" spans="1:2" x14ac:dyDescent="0.15">
      <c r="A16" t="s">
        <v>18</v>
      </c>
      <c r="B16" t="s">
        <v>19</v>
      </c>
    </row>
    <row r="17" spans="1:23" x14ac:dyDescent="0.15">
      <c r="B17" t="s">
        <v>20</v>
      </c>
    </row>
    <row r="18" spans="1:23" x14ac:dyDescent="0.15">
      <c r="B18" t="s">
        <v>21</v>
      </c>
    </row>
    <row r="19" spans="1:23" x14ac:dyDescent="0.15">
      <c r="B19" t="s">
        <v>22</v>
      </c>
    </row>
    <row r="20" spans="1:23" x14ac:dyDescent="0.15">
      <c r="W20" s="19" t="s">
        <v>39</v>
      </c>
    </row>
    <row r="21" spans="1:23" ht="14" x14ac:dyDescent="0.15">
      <c r="A21" s="3" t="s">
        <v>23</v>
      </c>
      <c r="B21" s="4"/>
    </row>
    <row r="22" spans="1:23" x14ac:dyDescent="0.15">
      <c r="A22" t="s">
        <v>24</v>
      </c>
      <c r="B22">
        <v>22.7</v>
      </c>
    </row>
    <row r="24" spans="1:23" x14ac:dyDescent="0.15">
      <c r="B24" s="5"/>
      <c r="C24" s="6">
        <v>1</v>
      </c>
      <c r="D24" s="6">
        <v>2</v>
      </c>
      <c r="E24" s="6">
        <v>3</v>
      </c>
      <c r="F24" s="6">
        <v>4</v>
      </c>
      <c r="G24" s="6">
        <v>5</v>
      </c>
      <c r="H24" s="6">
        <v>6</v>
      </c>
      <c r="I24" s="6">
        <v>7</v>
      </c>
      <c r="J24" s="6">
        <v>8</v>
      </c>
      <c r="K24" s="6">
        <v>9</v>
      </c>
      <c r="L24" s="6">
        <v>10</v>
      </c>
      <c r="M24" s="6">
        <v>11</v>
      </c>
      <c r="N24" s="6">
        <v>12</v>
      </c>
      <c r="R24" s="20" t="s">
        <v>45</v>
      </c>
    </row>
    <row r="25" spans="1:23" ht="14" x14ac:dyDescent="0.15">
      <c r="B25" s="6" t="s">
        <v>25</v>
      </c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450</v>
      </c>
    </row>
    <row r="26" spans="1:23" ht="14" x14ac:dyDescent="0.15">
      <c r="B26" s="6" t="s">
        <v>26</v>
      </c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450</v>
      </c>
    </row>
    <row r="27" spans="1:23" ht="14" x14ac:dyDescent="0.15">
      <c r="B27" s="6" t="s">
        <v>27</v>
      </c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450</v>
      </c>
    </row>
    <row r="28" spans="1:23" ht="14" x14ac:dyDescent="0.15">
      <c r="B28" s="6" t="s">
        <v>28</v>
      </c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450</v>
      </c>
    </row>
    <row r="29" spans="1:23" ht="14" x14ac:dyDescent="0.15">
      <c r="B29" s="6" t="s">
        <v>29</v>
      </c>
      <c r="C29" s="18">
        <v>0.251</v>
      </c>
      <c r="D29" s="18">
        <v>7.8E-2</v>
      </c>
      <c r="E29" s="18">
        <v>0.24</v>
      </c>
      <c r="F29" s="11">
        <v>0.41099999999999998</v>
      </c>
      <c r="G29" s="10">
        <v>7.5999999999999998E-2</v>
      </c>
      <c r="H29" s="9">
        <v>0.24199999999999999</v>
      </c>
      <c r="I29" s="12">
        <v>0.873</v>
      </c>
      <c r="J29" s="10">
        <v>7.3999999999999996E-2</v>
      </c>
      <c r="K29" s="10">
        <v>9.6000000000000002E-2</v>
      </c>
      <c r="L29" s="18">
        <v>5.7000000000000002E-2</v>
      </c>
      <c r="M29" s="18">
        <v>8.4000000000000005E-2</v>
      </c>
      <c r="N29" s="18">
        <v>0.32300000000000001</v>
      </c>
      <c r="O29" s="8">
        <v>450</v>
      </c>
    </row>
    <row r="30" spans="1:23" ht="14" x14ac:dyDescent="0.15">
      <c r="B30" s="6" t="s">
        <v>30</v>
      </c>
      <c r="C30" s="14">
        <v>1.038</v>
      </c>
      <c r="D30" s="10">
        <v>9.0999999999999998E-2</v>
      </c>
      <c r="E30" s="15">
        <v>0.621</v>
      </c>
      <c r="F30" s="18">
        <v>1.556</v>
      </c>
      <c r="G30" s="18">
        <v>9.0999999999999998E-2</v>
      </c>
      <c r="H30" s="18">
        <v>0.73</v>
      </c>
      <c r="I30" s="18">
        <v>0.64700000000000002</v>
      </c>
      <c r="J30" s="18">
        <v>6.6000000000000003E-2</v>
      </c>
      <c r="K30" s="18">
        <v>0.36799999999999999</v>
      </c>
      <c r="L30" s="15">
        <v>0.63600000000000001</v>
      </c>
      <c r="M30" s="10">
        <v>0.151</v>
      </c>
      <c r="N30" s="13">
        <v>0.29299999999999998</v>
      </c>
      <c r="O30" s="8">
        <v>450</v>
      </c>
    </row>
    <row r="31" spans="1:23" ht="14" x14ac:dyDescent="0.15">
      <c r="B31" s="6" t="s">
        <v>31</v>
      </c>
      <c r="C31" s="11">
        <v>0.47799999999999998</v>
      </c>
      <c r="D31" s="10">
        <v>9.8000000000000004E-2</v>
      </c>
      <c r="E31" s="15">
        <v>0.68100000000000005</v>
      </c>
      <c r="F31" s="18">
        <v>0.55300000000000005</v>
      </c>
      <c r="G31" s="18">
        <v>0.129</v>
      </c>
      <c r="H31" s="18">
        <v>0.41399999999999998</v>
      </c>
      <c r="I31" s="18">
        <v>0.48099999999999998</v>
      </c>
      <c r="J31" s="18">
        <v>0.115</v>
      </c>
      <c r="K31" s="18">
        <v>0.46700000000000003</v>
      </c>
      <c r="L31" s="16">
        <v>0.77400000000000002</v>
      </c>
      <c r="M31" s="9">
        <v>0.24099999999999999</v>
      </c>
      <c r="N31" s="17">
        <v>0.54400000000000004</v>
      </c>
      <c r="O31" s="8">
        <v>450</v>
      </c>
    </row>
    <row r="32" spans="1:23" ht="14" x14ac:dyDescent="0.15">
      <c r="B32" s="6" t="s">
        <v>32</v>
      </c>
      <c r="C32" s="18">
        <v>0.42099999999999999</v>
      </c>
      <c r="D32" s="18">
        <v>0.15</v>
      </c>
      <c r="E32" s="18">
        <v>0.25600000000000001</v>
      </c>
      <c r="F32" s="16">
        <v>0.76200000000000001</v>
      </c>
      <c r="G32" s="10">
        <v>0.155</v>
      </c>
      <c r="H32" s="13">
        <v>0.34200000000000003</v>
      </c>
      <c r="I32" s="12">
        <v>0.90100000000000002</v>
      </c>
      <c r="J32" s="10">
        <v>8.2000000000000003E-2</v>
      </c>
      <c r="K32" s="9">
        <v>0.25900000000000001</v>
      </c>
      <c r="L32" s="18">
        <v>0.435</v>
      </c>
      <c r="M32" s="18">
        <v>8.8999999999999996E-2</v>
      </c>
      <c r="N32" s="18">
        <v>0.35799999999999998</v>
      </c>
      <c r="O32" s="8">
        <v>450</v>
      </c>
    </row>
    <row r="35" spans="2:11" x14ac:dyDescent="0.15">
      <c r="C35" s="19" t="s">
        <v>33</v>
      </c>
      <c r="F35" s="19" t="s">
        <v>37</v>
      </c>
    </row>
    <row r="36" spans="2:11" x14ac:dyDescent="0.15">
      <c r="B36" s="19" t="s">
        <v>41</v>
      </c>
      <c r="C36" s="19" t="s">
        <v>34</v>
      </c>
      <c r="D36" s="19" t="s">
        <v>35</v>
      </c>
      <c r="E36" s="19" t="s">
        <v>36</v>
      </c>
      <c r="F36" s="19" t="s">
        <v>34</v>
      </c>
      <c r="G36" s="19" t="s">
        <v>35</v>
      </c>
      <c r="H36" s="19" t="s">
        <v>36</v>
      </c>
      <c r="K36" s="19" t="s">
        <v>40</v>
      </c>
    </row>
    <row r="37" spans="2:11" x14ac:dyDescent="0.15">
      <c r="C37" s="14">
        <v>1.038</v>
      </c>
      <c r="D37" s="10">
        <v>9.0999999999999998E-2</v>
      </c>
      <c r="E37" s="15">
        <v>0.621</v>
      </c>
      <c r="F37" s="18">
        <v>0.251</v>
      </c>
      <c r="G37" s="18">
        <v>7.8E-2</v>
      </c>
      <c r="H37" s="18">
        <v>0.24</v>
      </c>
    </row>
    <row r="38" spans="2:11" x14ac:dyDescent="0.15">
      <c r="B38" s="21">
        <v>0.127</v>
      </c>
      <c r="C38" s="11">
        <v>0.47799999999999998</v>
      </c>
      <c r="D38" s="10">
        <v>9.8000000000000004E-2</v>
      </c>
      <c r="E38" s="15">
        <v>0.68100000000000005</v>
      </c>
      <c r="F38" s="18">
        <v>0.42099999999999999</v>
      </c>
      <c r="G38" s="18">
        <v>0.15</v>
      </c>
      <c r="H38" s="18">
        <v>0.25600000000000001</v>
      </c>
    </row>
    <row r="39" spans="2:11" x14ac:dyDescent="0.15">
      <c r="B39" s="21">
        <v>0.107</v>
      </c>
      <c r="C39" s="11">
        <v>0.41099999999999998</v>
      </c>
      <c r="D39" s="10">
        <v>7.5999999999999998E-2</v>
      </c>
      <c r="E39" s="9">
        <v>0.24199999999999999</v>
      </c>
      <c r="F39" s="18"/>
      <c r="G39" s="18">
        <v>9.0999999999999998E-2</v>
      </c>
      <c r="H39" s="18">
        <v>0.73</v>
      </c>
      <c r="I39" s="19" t="s">
        <v>38</v>
      </c>
    </row>
    <row r="40" spans="2:11" x14ac:dyDescent="0.15">
      <c r="B40" s="21">
        <v>9.6000000000000002E-2</v>
      </c>
      <c r="C40" s="16">
        <v>0.76200000000000001</v>
      </c>
      <c r="D40" s="10">
        <v>0.155</v>
      </c>
      <c r="E40" s="13">
        <v>0.34200000000000003</v>
      </c>
      <c r="F40" s="18">
        <v>0.55300000000000005</v>
      </c>
      <c r="G40" s="18">
        <v>0.129</v>
      </c>
      <c r="H40" s="18">
        <v>0.41399999999999998</v>
      </c>
    </row>
    <row r="41" spans="2:11" x14ac:dyDescent="0.15">
      <c r="B41" s="21">
        <v>8.6999999999999994E-2</v>
      </c>
      <c r="C41" s="12">
        <v>0.873</v>
      </c>
      <c r="D41" s="10">
        <v>7.3999999999999996E-2</v>
      </c>
      <c r="E41" s="10">
        <v>9.6000000000000002E-2</v>
      </c>
      <c r="F41" s="18">
        <v>0.64700000000000002</v>
      </c>
      <c r="G41" s="18">
        <v>6.6000000000000003E-2</v>
      </c>
      <c r="H41" s="18">
        <v>0.36799999999999999</v>
      </c>
      <c r="K41" s="21">
        <v>0.09</v>
      </c>
    </row>
    <row r="42" spans="2:11" x14ac:dyDescent="0.15">
      <c r="B42" s="21">
        <v>8.3000000000000004E-2</v>
      </c>
      <c r="C42" s="12">
        <v>0.90100000000000002</v>
      </c>
      <c r="D42" s="10">
        <v>8.2000000000000003E-2</v>
      </c>
      <c r="E42" s="9">
        <v>0.25900000000000001</v>
      </c>
      <c r="F42" s="18">
        <v>0.48099999999999998</v>
      </c>
      <c r="G42" s="18">
        <v>0.115</v>
      </c>
      <c r="H42" s="18">
        <v>0.46700000000000003</v>
      </c>
      <c r="K42" s="21">
        <v>0.08</v>
      </c>
    </row>
    <row r="43" spans="2:11" x14ac:dyDescent="0.15">
      <c r="B43" s="21">
        <v>9.1999999999999998E-2</v>
      </c>
      <c r="C43" s="15">
        <v>0.63600000000000001</v>
      </c>
      <c r="D43" s="10">
        <v>0.151</v>
      </c>
      <c r="E43" s="13">
        <v>0.29299999999999998</v>
      </c>
      <c r="F43" s="18">
        <v>5.7000000000000002E-2</v>
      </c>
      <c r="G43" s="18">
        <v>8.4000000000000005E-2</v>
      </c>
      <c r="H43" s="18">
        <v>0.32300000000000001</v>
      </c>
      <c r="K43" s="21">
        <v>9.7000000000000003E-2</v>
      </c>
    </row>
    <row r="44" spans="2:11" x14ac:dyDescent="0.15">
      <c r="B44" s="21">
        <v>0.105</v>
      </c>
      <c r="C44" s="16">
        <v>0.77400000000000002</v>
      </c>
      <c r="D44" s="9">
        <v>0.24099999999999999</v>
      </c>
      <c r="E44" s="17">
        <v>0.54400000000000004</v>
      </c>
      <c r="F44" s="18">
        <v>0.435</v>
      </c>
      <c r="G44" s="18">
        <v>8.8999999999999996E-2</v>
      </c>
      <c r="H44" s="18">
        <v>0.35799999999999998</v>
      </c>
      <c r="K44" s="21">
        <v>8.8999999999999996E-2</v>
      </c>
    </row>
    <row r="48" spans="2:11" x14ac:dyDescent="0.15">
      <c r="C48" s="19" t="s">
        <v>33</v>
      </c>
      <c r="F48" s="19" t="s">
        <v>37</v>
      </c>
    </row>
    <row r="49" spans="2:11" x14ac:dyDescent="0.15">
      <c r="C49" s="19" t="s">
        <v>34</v>
      </c>
      <c r="D49" s="19" t="s">
        <v>35</v>
      </c>
      <c r="E49" s="19" t="s">
        <v>36</v>
      </c>
      <c r="F49" s="19" t="s">
        <v>34</v>
      </c>
      <c r="G49" s="19" t="s">
        <v>35</v>
      </c>
      <c r="H49" s="19" t="s">
        <v>36</v>
      </c>
    </row>
    <row r="50" spans="2:11" x14ac:dyDescent="0.15">
      <c r="B50">
        <f>AVERAGE(B37:B44)</f>
        <v>9.9571428571428561E-2</v>
      </c>
      <c r="C50">
        <f>AVERAGE(C37:C44)</f>
        <v>0.73412500000000003</v>
      </c>
      <c r="D50">
        <f t="shared" ref="D50:H50" si="0">AVERAGE(D37:D44)</f>
        <v>0.12100000000000001</v>
      </c>
      <c r="E50">
        <f t="shared" si="0"/>
        <v>0.38475000000000004</v>
      </c>
      <c r="F50">
        <f t="shared" si="0"/>
        <v>0.40642857142857147</v>
      </c>
      <c r="G50">
        <f t="shared" si="0"/>
        <v>0.10024999999999999</v>
      </c>
      <c r="H50">
        <f t="shared" si="0"/>
        <v>0.39450000000000002</v>
      </c>
      <c r="K50">
        <f t="shared" ref="K50" si="1">AVERAGE(K37:K44)</f>
        <v>8.8999999999999996E-2</v>
      </c>
    </row>
    <row r="51" spans="2:11" x14ac:dyDescent="0.15">
      <c r="B51">
        <f>STDEV(B37:B44)</f>
        <v>1.4942747882692635E-2</v>
      </c>
      <c r="C51">
        <f>STDEV(C37:C44)</f>
        <v>0.2143024814868659</v>
      </c>
      <c r="D51">
        <f t="shared" ref="D51:H51" si="2">STDEV(D37:D44)</f>
        <v>5.8113190044454227E-2</v>
      </c>
      <c r="E51">
        <f t="shared" si="2"/>
        <v>0.20658844525840667</v>
      </c>
      <c r="F51">
        <f t="shared" si="2"/>
        <v>0.19672557632639531</v>
      </c>
      <c r="G51">
        <f t="shared" si="2"/>
        <v>2.844418092635875E-2</v>
      </c>
      <c r="H51">
        <f t="shared" si="2"/>
        <v>0.15510180988167535</v>
      </c>
      <c r="K51">
        <f t="shared" ref="K51" si="3">STDEV(K37:K44)</f>
        <v>6.9761498454854499E-3</v>
      </c>
    </row>
    <row r="52" spans="2:11" x14ac:dyDescent="0.15">
      <c r="B52">
        <f>COUNT(B37:B44)</f>
        <v>7</v>
      </c>
      <c r="C52">
        <f>COUNT(C37:C44)</f>
        <v>8</v>
      </c>
      <c r="D52">
        <f t="shared" ref="D52:H52" si="4">COUNT(D37:D44)</f>
        <v>8</v>
      </c>
      <c r="E52">
        <f t="shared" si="4"/>
        <v>8</v>
      </c>
      <c r="F52">
        <f t="shared" si="4"/>
        <v>7</v>
      </c>
      <c r="G52">
        <f t="shared" si="4"/>
        <v>8</v>
      </c>
      <c r="H52">
        <f t="shared" si="4"/>
        <v>8</v>
      </c>
      <c r="K52">
        <f t="shared" ref="K52" si="5">COUNT(K37:K44)</f>
        <v>4</v>
      </c>
    </row>
    <row r="53" spans="2:11" x14ac:dyDescent="0.15">
      <c r="B53">
        <f>B51/SQRT(B52)</f>
        <v>5.6478278287916675E-3</v>
      </c>
      <c r="C53">
        <f>C51/SQRT(C52)</f>
        <v>7.5767368942233709E-2</v>
      </c>
      <c r="D53">
        <f t="shared" ref="D53:H53" si="6">D51/SQRT(D52)</f>
        <v>2.0546115378408072E-2</v>
      </c>
      <c r="E53">
        <f t="shared" si="6"/>
        <v>7.3040045278502608E-2</v>
      </c>
      <c r="F53">
        <f t="shared" si="6"/>
        <v>7.4355278783642509E-2</v>
      </c>
      <c r="G53">
        <f t="shared" si="6"/>
        <v>1.0056536609162663E-2</v>
      </c>
      <c r="H53">
        <f t="shared" si="6"/>
        <v>5.4836770770819651E-2</v>
      </c>
      <c r="K53">
        <f t="shared" ref="K53" si="7">K51/SQRT(K52)</f>
        <v>3.488074922742725E-3</v>
      </c>
    </row>
    <row r="58" spans="2:11" x14ac:dyDescent="0.15">
      <c r="D58">
        <f>TTEST(B37:B44,D37:D44,1,3)</f>
        <v>0.17193668541953613</v>
      </c>
      <c r="E58">
        <f>TTEST(C37:C44,E37:E44,1,3)</f>
        <v>2.5336451338451448E-3</v>
      </c>
      <c r="H58">
        <f>TTEST(F37:F44,H37:H44,1,3)</f>
        <v>0.449758547198017</v>
      </c>
    </row>
    <row r="63" spans="2:11" x14ac:dyDescent="0.15">
      <c r="B63" s="19" t="s">
        <v>42</v>
      </c>
      <c r="F63" s="19" t="s">
        <v>43</v>
      </c>
    </row>
    <row r="64" spans="2:11" x14ac:dyDescent="0.15">
      <c r="B64" s="19" t="s">
        <v>40</v>
      </c>
      <c r="C64" s="19" t="s">
        <v>44</v>
      </c>
      <c r="D64" s="19" t="s">
        <v>35</v>
      </c>
      <c r="E64" s="19" t="s">
        <v>36</v>
      </c>
      <c r="F64" s="19" t="s">
        <v>40</v>
      </c>
      <c r="G64" s="19" t="s">
        <v>44</v>
      </c>
      <c r="H64" s="19" t="s">
        <v>35</v>
      </c>
      <c r="I64" s="19" t="s">
        <v>36</v>
      </c>
    </row>
    <row r="65" spans="2:9" x14ac:dyDescent="0.15">
      <c r="B65">
        <f>B50*5*100</f>
        <v>49.785714285714278</v>
      </c>
      <c r="C65">
        <f t="shared" ref="C65:E65" si="8">C50*5*100</f>
        <v>367.0625</v>
      </c>
      <c r="D65">
        <f t="shared" si="8"/>
        <v>60.500000000000007</v>
      </c>
      <c r="E65">
        <f t="shared" si="8"/>
        <v>192.375</v>
      </c>
      <c r="F65">
        <f>K50*5*100</f>
        <v>44.499999999999993</v>
      </c>
      <c r="G65">
        <f>F50*5*100</f>
        <v>203.21428571428575</v>
      </c>
      <c r="H65">
        <f t="shared" ref="H65:I65" si="9">G50*5*100</f>
        <v>50.125</v>
      </c>
      <c r="I65">
        <f t="shared" si="9"/>
        <v>197.25</v>
      </c>
    </row>
    <row r="66" spans="2:9" x14ac:dyDescent="0.15">
      <c r="B66">
        <f t="shared" ref="B66:E66" si="10">B51*5*100</f>
        <v>7.471373941346318</v>
      </c>
      <c r="C66">
        <f t="shared" si="10"/>
        <v>107.15124074343294</v>
      </c>
      <c r="D66">
        <f t="shared" si="10"/>
        <v>29.056595022227118</v>
      </c>
      <c r="E66">
        <f t="shared" si="10"/>
        <v>103.29422262920333</v>
      </c>
      <c r="F66">
        <f t="shared" ref="F66:F68" si="11">K51*5*100</f>
        <v>3.4880749227427246</v>
      </c>
      <c r="G66">
        <f t="shared" ref="G66:I66" si="12">F51*5*100</f>
        <v>98.362788163197649</v>
      </c>
      <c r="H66">
        <f t="shared" si="12"/>
        <v>14.222090463179374</v>
      </c>
      <c r="I66">
        <f t="shared" si="12"/>
        <v>77.550904940837668</v>
      </c>
    </row>
    <row r="68" spans="2:9" x14ac:dyDescent="0.15">
      <c r="B68">
        <f t="shared" ref="B68:E68" si="13">B53*5*100</f>
        <v>2.8239139143958338</v>
      </c>
      <c r="C68">
        <f t="shared" si="13"/>
        <v>37.883684471116851</v>
      </c>
      <c r="D68">
        <f t="shared" si="13"/>
        <v>10.273057689204036</v>
      </c>
      <c r="E68">
        <f t="shared" si="13"/>
        <v>36.520022639251302</v>
      </c>
      <c r="F68">
        <f t="shared" si="11"/>
        <v>1.7440374613713623</v>
      </c>
      <c r="G68">
        <f t="shared" ref="G68:I68" si="14">F53*5*100</f>
        <v>37.177639391821252</v>
      </c>
      <c r="H68">
        <f t="shared" si="14"/>
        <v>5.0282683045813314</v>
      </c>
      <c r="I68">
        <f t="shared" si="14"/>
        <v>27.418385385409827</v>
      </c>
    </row>
  </sheetData>
  <phoneticPr fontId="0" type="noConversion"/>
  <pageMargins left="0.75" right="0.75" top="1" bottom="1" header="0.5" footer="0.5"/>
  <pageSetup orientation="portrait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Plate 1 - 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WIMRResearch</dc:creator>
  <cp:lastModifiedBy>ZHEN HUANG</cp:lastModifiedBy>
  <dcterms:created xsi:type="dcterms:W3CDTF">2011-01-18T20:51:17Z</dcterms:created>
  <dcterms:modified xsi:type="dcterms:W3CDTF">2024-11-21T20:19:41Z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utoMacroName">
    <vt:lpwstr>None</vt:lpwstr>
  </property>
  <property fmtid="{D5CDD505-2E9C-101B-9397-08002B2CF9AE}" pid="3" name="LastEdited">
    <vt:lpwstr>15.0</vt:lpwstr>
  </property>
</Properties>
</file>